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firstSheet="1" activeTab="1"/>
  </bookViews>
  <sheets>
    <sheet name="базовая программа (ветераны)" sheetId="1" state="hidden" r:id="rId1"/>
    <sheet name="КОВИД-19 (размещение на сайте)" sheetId="2" r:id="rId2"/>
    <sheet name="приказ" sheetId="3" state="hidden" r:id="rId3"/>
  </sheets>
  <definedNames>
    <definedName name="_xlnm.Print_Area" localSheetId="0">'базовая программа (ветераны)'!$A$1:$J$42</definedName>
    <definedName name="_xlnm.Print_Area" localSheetId="1">'КОВИД-19 (размещение на сайте)'!$A$1:$J$52</definedName>
    <definedName name="_xlnm.Print_Area" localSheetId="2">'приказ'!$A$2:$K$43</definedName>
  </definedNames>
  <calcPr fullCalcOnLoad="1"/>
</workbook>
</file>

<file path=xl/sharedStrings.xml><?xml version="1.0" encoding="utf-8"?>
<sst xmlns="http://schemas.openxmlformats.org/spreadsheetml/2006/main" count="169" uniqueCount="114">
  <si>
    <t xml:space="preserve">     </t>
  </si>
  <si>
    <t>ПРОГРАММА</t>
  </si>
  <si>
    <t>№ п/п</t>
  </si>
  <si>
    <t xml:space="preserve">    Наименование процедур</t>
  </si>
  <si>
    <t>Кол-во</t>
  </si>
  <si>
    <t>Расценка</t>
  </si>
  <si>
    <t>Сумма руб</t>
  </si>
  <si>
    <t>Р.Н. Ильина</t>
  </si>
  <si>
    <t>Медикаменты</t>
  </si>
  <si>
    <t xml:space="preserve">     Примечание</t>
  </si>
  <si>
    <t>руб</t>
  </si>
  <si>
    <t>Аппаратная физиотерапия</t>
  </si>
  <si>
    <t>Расчет средневзвешенной цены услуги:</t>
  </si>
  <si>
    <t>1219875 руб: 21785 = 56 руб</t>
  </si>
  <si>
    <t xml:space="preserve">   </t>
  </si>
  <si>
    <t>Л Ф К</t>
  </si>
  <si>
    <t xml:space="preserve">   - водолечение ( ванны, души)</t>
  </si>
  <si>
    <t>И Т О Г О стоимость услуг</t>
  </si>
  <si>
    <t xml:space="preserve">   -аппаратная физиотерапия </t>
  </si>
  <si>
    <t xml:space="preserve">   ( ОМТ,э/сон, Д-Арсонваль,ДДТ,ДМВ,СМТ,УВЧ,УЗТ,СМВ,УФО,э/форез,магнит,лазер)</t>
  </si>
  <si>
    <t>1144890руб:31929 =35,86руб</t>
  </si>
  <si>
    <t>Ингаляции</t>
  </si>
  <si>
    <t>№</t>
  </si>
  <si>
    <t xml:space="preserve">  " Об утверждении стоимости медицинских услуг,</t>
  </si>
  <si>
    <t xml:space="preserve">    входящих в путевку с лечением"</t>
  </si>
  <si>
    <t>процедур</t>
  </si>
  <si>
    <t>Водолечение (ванны, души)</t>
  </si>
  <si>
    <t>не более 2х видов</t>
  </si>
  <si>
    <t xml:space="preserve">ПРОГРАММА </t>
  </si>
  <si>
    <t xml:space="preserve">Массаж механический </t>
  </si>
  <si>
    <t>экстренная помощь</t>
  </si>
  <si>
    <t>Стоимость услуг в расчете на 1 чел/день руб</t>
  </si>
  <si>
    <t>1 р. в день по 0,3л</t>
  </si>
  <si>
    <t>Минеральная вода (1,5л -19 руб)</t>
  </si>
  <si>
    <t>Прием терапевта (первичный)</t>
  </si>
  <si>
    <t>Прием терапевта (повторный)</t>
  </si>
  <si>
    <t>Прием-консульт.акушера-гинеколога (уролога)</t>
  </si>
  <si>
    <t>2 вида</t>
  </si>
  <si>
    <t>лечебная ванна или душ</t>
  </si>
  <si>
    <t>Теплолечение 1 зона</t>
  </si>
  <si>
    <t>грязевые аппликации или парафинолечение)</t>
  </si>
  <si>
    <t>Аэрофитотерапия</t>
  </si>
  <si>
    <t>Аэроионотерапия</t>
  </si>
  <si>
    <t>Галотерапия</t>
  </si>
  <si>
    <t>Прием- консультация зубного врача</t>
  </si>
  <si>
    <t xml:space="preserve">   санаторно-курортного  лечения (базовый курс)</t>
  </si>
  <si>
    <t>на 14 дней</t>
  </si>
  <si>
    <t>Начальник ФЭО                                                                                              Н.В. Туз</t>
  </si>
  <si>
    <t>СОГЛАСОВАНО:</t>
  </si>
  <si>
    <t xml:space="preserve">                             Директор                             Р.Н. Ильина</t>
  </si>
  <si>
    <t xml:space="preserve">                             Утверждаю:</t>
  </si>
  <si>
    <t>Директор ЧУ СП Леневка                                                                              Р.Н. Ильина</t>
  </si>
  <si>
    <t>ПРИКАЗ</t>
  </si>
  <si>
    <t>"Пожилой человек"</t>
  </si>
  <si>
    <t xml:space="preserve">Прием терапевта </t>
  </si>
  <si>
    <t>Процедурный кабинет</t>
  </si>
  <si>
    <t>Фиточай 200мл один раз в день</t>
  </si>
  <si>
    <t xml:space="preserve">Посещение аквапарка (тихая вода) </t>
  </si>
  <si>
    <t>"Скандинавская ходьба" с инструктором</t>
  </si>
  <si>
    <t>14 дней</t>
  </si>
  <si>
    <t>Главный врач                                                                                                  О.В. Шатунова</t>
  </si>
  <si>
    <t xml:space="preserve">                                           "           "    августа        2013г.</t>
  </si>
  <si>
    <t xml:space="preserve">Магнитотерапия или лазеротерапия </t>
  </si>
  <si>
    <t>локально одна зона</t>
  </si>
  <si>
    <t>Примечание: Ежедневное измерение артериального давления и веса</t>
  </si>
  <si>
    <t>измерение сахара глюкометром, экстренная помощь, медикаменты по назначению врача</t>
  </si>
  <si>
    <t>внутримышечные инъекции</t>
  </si>
  <si>
    <t xml:space="preserve">№ п/п </t>
  </si>
  <si>
    <t>Кол-во процедур</t>
  </si>
  <si>
    <t>Медикаментозная терапия при экстренных состояниях</t>
  </si>
  <si>
    <t>Аппаратная физиотерапия (интерферентные токи, СМТ, ДДТ, УЗТ, Электрофорез, ДМВ, магнитотерапия)</t>
  </si>
  <si>
    <t>Прием терапевта повторный</t>
  </si>
  <si>
    <t>Прием терапевта первичный</t>
  </si>
  <si>
    <t>УТВЕРЖДАЮ:</t>
  </si>
  <si>
    <t xml:space="preserve">                                                                    Директор               Р.Н. Ильина</t>
  </si>
  <si>
    <t>Ингаляции (по показаниям)</t>
  </si>
  <si>
    <t xml:space="preserve">Минеральная вода </t>
  </si>
  <si>
    <t xml:space="preserve">"       "  июня  2014 г.             </t>
  </si>
  <si>
    <t xml:space="preserve">Установить с  27 июня 2014 года стоимость медицинских услуг, входящих в </t>
  </si>
  <si>
    <t xml:space="preserve">  путевку с лечением взрослому отдыхающему 710 руб за 1 чел/сут,  ребенку от 4 лет </t>
  </si>
  <si>
    <t xml:space="preserve">  620 руб/сут.</t>
  </si>
  <si>
    <t>3 р. в день по 0,1л</t>
  </si>
  <si>
    <t>ч/день</t>
  </si>
  <si>
    <t>Водолечение (ванны или душ)</t>
  </si>
  <si>
    <t>Бассейн</t>
  </si>
  <si>
    <t xml:space="preserve">    ЛЕЧЕБНО-ОЗДОРОВИТЕЛЬНАЯ  ПРОГРАММА</t>
  </si>
  <si>
    <t>после перенесенного COVID-19</t>
  </si>
  <si>
    <t>с 14 января 2021г.</t>
  </si>
  <si>
    <t>Массаж ручной (грудной клетки)</t>
  </si>
  <si>
    <t>Л Ф К на воде  (групповые занятия )</t>
  </si>
  <si>
    <t>по 2 раза в неделю</t>
  </si>
  <si>
    <t>Л Ф К в зале дыхательная гимнастика по Стрельниковой   (групповые занятия )</t>
  </si>
  <si>
    <t>Скандинавская ходьба</t>
  </si>
  <si>
    <t>Галотерапия (по показаниям)</t>
  </si>
  <si>
    <t>Сухие углекислые ванны и криотерапия (по показаниям)</t>
  </si>
  <si>
    <t>Электросон или лечебное одеяло (по показаниям)</t>
  </si>
  <si>
    <t>Массаж стоп (Марутака)</t>
  </si>
  <si>
    <t>Пульсоксиметрия (по показаниям)</t>
  </si>
  <si>
    <t>ежедневно</t>
  </si>
  <si>
    <t>Фитотерапия (фиточай или кислородный коктейль)</t>
  </si>
  <si>
    <t xml:space="preserve">ЭКГ </t>
  </si>
  <si>
    <t>еженедельно</t>
  </si>
  <si>
    <t xml:space="preserve">Определение сахара в крови </t>
  </si>
  <si>
    <t>Примечание: Лечебные процедуры назначаются  лечащим врачом, согласно имеющейся симптоматики.</t>
  </si>
  <si>
    <t>Цена</t>
  </si>
  <si>
    <t>Сумма</t>
  </si>
  <si>
    <t>5</t>
  </si>
  <si>
    <t>5 раз в неделю</t>
  </si>
  <si>
    <t>Климатотерапия</t>
  </si>
  <si>
    <t>ИТОГО за 14 дней</t>
  </si>
  <si>
    <t>ИТОГО за 1 день</t>
  </si>
  <si>
    <t>Главный врач                                                                                Т.В. Петрова</t>
  </si>
  <si>
    <t>Начальник ФЭО                                                                                     Н.В. Туз</t>
  </si>
  <si>
    <t xml:space="preserve"> " 22" декабря 2020г.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</si>
</sst>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00"/>
    <numFmt numFmtId="191" formatCode="0.0000"/>
    <numFmt numFmtId="192" formatCode="0.000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Castellar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1" fontId="3" fillId="33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" fontId="3" fillId="33" borderId="19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1" fontId="3" fillId="33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30" xfId="0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2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1" fontId="10" fillId="33" borderId="38" xfId="0" applyNumberFormat="1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wrapText="1"/>
    </xf>
    <xf numFmtId="0" fontId="12" fillId="33" borderId="39" xfId="0" applyFont="1" applyFill="1" applyBorder="1" applyAlignment="1">
      <alignment wrapText="1"/>
    </xf>
    <xf numFmtId="0" fontId="12" fillId="33" borderId="40" xfId="0" applyFont="1" applyFill="1" applyBorder="1" applyAlignment="1">
      <alignment wrapText="1"/>
    </xf>
    <xf numFmtId="49" fontId="10" fillId="33" borderId="18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/>
    </xf>
    <xf numFmtId="1" fontId="10" fillId="33" borderId="41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1" fontId="10" fillId="33" borderId="19" xfId="0" applyNumberFormat="1" applyFont="1" applyFill="1" applyBorder="1" applyAlignment="1">
      <alignment/>
    </xf>
    <xf numFmtId="0" fontId="12" fillId="33" borderId="42" xfId="0" applyFont="1" applyFill="1" applyBorder="1" applyAlignment="1">
      <alignment wrapText="1"/>
    </xf>
    <xf numFmtId="0" fontId="12" fillId="33" borderId="21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44" xfId="0" applyFont="1" applyBorder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10" fillId="33" borderId="19" xfId="0" applyFont="1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12" fillId="33" borderId="19" xfId="0" applyFont="1" applyFill="1" applyBorder="1" applyAlignment="1">
      <alignment wrapText="1"/>
    </xf>
    <xf numFmtId="0" fontId="12" fillId="33" borderId="45" xfId="0" applyFont="1" applyFill="1" applyBorder="1" applyAlignment="1">
      <alignment wrapText="1"/>
    </xf>
    <xf numFmtId="0" fontId="10" fillId="33" borderId="2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2" fillId="33" borderId="46" xfId="0" applyFont="1" applyFill="1" applyBorder="1" applyAlignment="1">
      <alignment wrapText="1"/>
    </xf>
    <xf numFmtId="0" fontId="10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2" fillId="33" borderId="42" xfId="0" applyFont="1" applyFill="1" applyBorder="1" applyAlignment="1">
      <alignment wrapText="1"/>
    </xf>
    <xf numFmtId="0" fontId="12" fillId="33" borderId="21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10" fillId="33" borderId="22" xfId="0" applyFont="1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45" xfId="0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10" fillId="0" borderId="4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33" borderId="55" xfId="0" applyFont="1" applyFill="1" applyBorder="1" applyAlignment="1">
      <alignment wrapText="1"/>
    </xf>
    <xf numFmtId="0" fontId="12" fillId="33" borderId="23" xfId="0" applyFont="1" applyFill="1" applyBorder="1" applyAlignment="1">
      <alignment wrapText="1"/>
    </xf>
    <xf numFmtId="0" fontId="13" fillId="0" borderId="18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3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104775</xdr:colOff>
      <xdr:row>7</xdr:row>
      <xdr:rowOff>28575</xdr:rowOff>
    </xdr:to>
    <xdr:pic>
      <xdr:nvPicPr>
        <xdr:cNvPr id="1" name="Picture 1" descr="Копия ЛОГОТИП С ЗВЕЗДА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704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533400</xdr:colOff>
      <xdr:row>6</xdr:row>
      <xdr:rowOff>76200</xdr:rowOff>
    </xdr:to>
    <xdr:pic>
      <xdr:nvPicPr>
        <xdr:cNvPr id="1" name="Picture 28" descr="Копия ЛОГОТИП С ЗВЕЗДА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2</xdr:col>
      <xdr:colOff>400050</xdr:colOff>
      <xdr:row>8</xdr:row>
      <xdr:rowOff>47625</xdr:rowOff>
    </xdr:to>
    <xdr:pic>
      <xdr:nvPicPr>
        <xdr:cNvPr id="1" name="Picture 28" descr="Копия ЛОГОТИП С ЗВЕЗДА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524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80"/>
  <sheetViews>
    <sheetView zoomScalePageLayoutView="0" workbookViewId="0" topLeftCell="A16">
      <selection activeCell="A1" sqref="A1:J40"/>
    </sheetView>
  </sheetViews>
  <sheetFormatPr defaultColWidth="9.140625" defaultRowHeight="12.75" outlineLevelRow="1" outlineLevelCol="1"/>
  <cols>
    <col min="1" max="1" width="5.7109375" style="5" customWidth="1"/>
    <col min="5" max="5" width="25.421875" style="0" customWidth="1"/>
    <col min="6" max="6" width="10.421875" style="0" customWidth="1"/>
    <col min="7" max="7" width="10.00390625" style="0" hidden="1" customWidth="1" outlineLevel="1"/>
    <col min="8" max="8" width="11.7109375" style="0" hidden="1" customWidth="1" outlineLevel="1"/>
    <col min="9" max="9" width="9.140625" style="0" customWidth="1" collapsed="1"/>
    <col min="10" max="10" width="13.8515625" style="0" customWidth="1"/>
  </cols>
  <sheetData>
    <row r="4" spans="1:10" ht="15.75">
      <c r="A4"/>
      <c r="E4" s="137" t="s">
        <v>50</v>
      </c>
      <c r="F4" s="138"/>
      <c r="G4" s="138"/>
      <c r="H4" s="138"/>
      <c r="I4" s="138"/>
      <c r="J4" s="138"/>
    </row>
    <row r="5" spans="1:8" ht="15">
      <c r="A5"/>
      <c r="E5" s="2"/>
      <c r="F5" s="2"/>
      <c r="G5" s="2"/>
      <c r="H5" s="2"/>
    </row>
    <row r="6" spans="1:10" ht="15.75">
      <c r="A6"/>
      <c r="E6" s="137" t="s">
        <v>49</v>
      </c>
      <c r="F6" s="138"/>
      <c r="G6" s="138"/>
      <c r="H6" s="138"/>
      <c r="I6" s="138" t="s">
        <v>7</v>
      </c>
      <c r="J6" s="138"/>
    </row>
    <row r="7" spans="1:8" ht="15.75">
      <c r="A7"/>
      <c r="E7" s="1"/>
      <c r="F7" s="1"/>
      <c r="G7" s="1"/>
      <c r="H7" s="1"/>
    </row>
    <row r="8" spans="5:10" ht="18.75">
      <c r="E8" s="137" t="s">
        <v>61</v>
      </c>
      <c r="F8" s="138"/>
      <c r="G8" s="138"/>
      <c r="H8" s="138"/>
      <c r="I8" s="138"/>
      <c r="J8" s="138"/>
    </row>
    <row r="10" spans="1:10" ht="18">
      <c r="A10" s="130" t="s">
        <v>1</v>
      </c>
      <c r="B10" s="130"/>
      <c r="C10" s="130" t="s">
        <v>0</v>
      </c>
      <c r="D10" s="130"/>
      <c r="E10" s="130" t="s">
        <v>28</v>
      </c>
      <c r="F10" s="130"/>
      <c r="G10" s="130"/>
      <c r="H10" s="130"/>
      <c r="I10" s="130"/>
      <c r="J10" s="130"/>
    </row>
    <row r="11" spans="1:10" ht="18">
      <c r="A11" s="130" t="s">
        <v>45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8">
      <c r="A12" s="130" t="s">
        <v>53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18">
      <c r="A13" s="130" t="s">
        <v>59</v>
      </c>
      <c r="B13" s="130"/>
      <c r="C13" s="130"/>
      <c r="D13" s="130"/>
      <c r="E13" s="130" t="s">
        <v>46</v>
      </c>
      <c r="F13" s="130"/>
      <c r="G13" s="130"/>
      <c r="H13" s="130"/>
      <c r="I13" s="130"/>
      <c r="J13" s="130">
        <v>14</v>
      </c>
    </row>
    <row r="14" ht="13.5" thickBot="1">
      <c r="A14"/>
    </row>
    <row r="15" spans="1:10" s="66" customFormat="1" ht="12.75">
      <c r="A15" s="61" t="s">
        <v>2</v>
      </c>
      <c r="B15" s="62" t="s">
        <v>3</v>
      </c>
      <c r="C15" s="62"/>
      <c r="D15" s="62"/>
      <c r="E15" s="63"/>
      <c r="F15" s="64" t="s">
        <v>4</v>
      </c>
      <c r="G15" s="64" t="s">
        <v>5</v>
      </c>
      <c r="H15" s="64" t="s">
        <v>6</v>
      </c>
      <c r="I15" s="62" t="s">
        <v>9</v>
      </c>
      <c r="J15" s="65"/>
    </row>
    <row r="16" spans="1:10" s="66" customFormat="1" ht="13.5" thickBot="1">
      <c r="A16" s="67"/>
      <c r="B16" s="68"/>
      <c r="C16" s="68"/>
      <c r="D16" s="68"/>
      <c r="E16" s="69"/>
      <c r="F16" s="70" t="s">
        <v>25</v>
      </c>
      <c r="G16" s="70" t="s">
        <v>10</v>
      </c>
      <c r="H16" s="70"/>
      <c r="I16" s="68"/>
      <c r="J16" s="69"/>
    </row>
    <row r="17" spans="1:10" s="66" customFormat="1" ht="48.75" customHeight="1" thickBot="1">
      <c r="A17" s="99">
        <v>1</v>
      </c>
      <c r="B17" s="100" t="s">
        <v>8</v>
      </c>
      <c r="C17" s="100"/>
      <c r="D17" s="100"/>
      <c r="E17" s="101"/>
      <c r="F17" s="72">
        <v>14</v>
      </c>
      <c r="G17" s="73">
        <v>70</v>
      </c>
      <c r="H17" s="74">
        <f>F17*G17</f>
        <v>980</v>
      </c>
      <c r="I17" s="134" t="s">
        <v>65</v>
      </c>
      <c r="J17" s="135"/>
    </row>
    <row r="18" spans="1:10" s="66" customFormat="1" ht="15.75" customHeight="1">
      <c r="A18" s="12">
        <v>2</v>
      </c>
      <c r="B18" s="13" t="s">
        <v>55</v>
      </c>
      <c r="C18" s="11"/>
      <c r="D18" s="11"/>
      <c r="E18" s="71"/>
      <c r="F18" s="72">
        <v>10</v>
      </c>
      <c r="G18" s="73">
        <v>25</v>
      </c>
      <c r="H18" s="74">
        <f>F18*G18</f>
        <v>250</v>
      </c>
      <c r="I18" s="134" t="s">
        <v>66</v>
      </c>
      <c r="J18" s="135"/>
    </row>
    <row r="19" spans="1:10" s="66" customFormat="1" ht="15.75" customHeight="1">
      <c r="A19" s="14">
        <f>A18+1</f>
        <v>3</v>
      </c>
      <c r="B19" s="75" t="s">
        <v>54</v>
      </c>
      <c r="C19" s="76"/>
      <c r="D19" s="76"/>
      <c r="E19" s="77"/>
      <c r="F19" s="78">
        <v>3</v>
      </c>
      <c r="G19" s="79">
        <v>300</v>
      </c>
      <c r="H19" s="74">
        <f aca="true" t="shared" si="0" ref="H19:H27">F19*G19</f>
        <v>900</v>
      </c>
      <c r="I19" s="80"/>
      <c r="J19" s="81"/>
    </row>
    <row r="20" spans="1:10" s="66" customFormat="1" ht="15.75" customHeight="1">
      <c r="A20" s="14">
        <f aca="true" t="shared" si="1" ref="A20:A27">A19+1</f>
        <v>4</v>
      </c>
      <c r="B20" s="75" t="s">
        <v>21</v>
      </c>
      <c r="C20" s="76"/>
      <c r="D20" s="76"/>
      <c r="E20" s="77"/>
      <c r="F20" s="78">
        <v>8</v>
      </c>
      <c r="G20" s="79">
        <v>80</v>
      </c>
      <c r="H20" s="82">
        <f>F20*G20</f>
        <v>640</v>
      </c>
      <c r="I20" s="80"/>
      <c r="J20" s="81"/>
    </row>
    <row r="21" spans="1:10" s="66" customFormat="1" ht="15.75" customHeight="1">
      <c r="A21" s="14">
        <f t="shared" si="1"/>
        <v>5</v>
      </c>
      <c r="B21" s="83" t="s">
        <v>43</v>
      </c>
      <c r="C21" s="76"/>
      <c r="D21" s="76"/>
      <c r="E21" s="77"/>
      <c r="F21" s="72">
        <v>8</v>
      </c>
      <c r="G21" s="73">
        <v>100</v>
      </c>
      <c r="H21" s="74">
        <f>G21*F21</f>
        <v>800</v>
      </c>
      <c r="I21" s="84"/>
      <c r="J21" s="85"/>
    </row>
    <row r="22" spans="1:10" s="66" customFormat="1" ht="15.75" customHeight="1">
      <c r="A22" s="14">
        <f t="shared" si="1"/>
        <v>6</v>
      </c>
      <c r="B22" s="75" t="s">
        <v>41</v>
      </c>
      <c r="C22" s="76"/>
      <c r="D22" s="76"/>
      <c r="E22" s="77"/>
      <c r="F22" s="78">
        <v>8</v>
      </c>
      <c r="G22" s="79">
        <v>50</v>
      </c>
      <c r="H22" s="74">
        <f>F22*G22</f>
        <v>400</v>
      </c>
      <c r="I22" s="80"/>
      <c r="J22" s="81"/>
    </row>
    <row r="23" spans="1:10" s="66" customFormat="1" ht="15.75" customHeight="1">
      <c r="A23" s="14">
        <f t="shared" si="1"/>
        <v>7</v>
      </c>
      <c r="B23" s="75" t="s">
        <v>42</v>
      </c>
      <c r="C23" s="76"/>
      <c r="D23" s="76"/>
      <c r="E23" s="77"/>
      <c r="F23" s="78">
        <v>8</v>
      </c>
      <c r="G23" s="79">
        <v>50</v>
      </c>
      <c r="H23" s="74">
        <f>F23*G23</f>
        <v>400</v>
      </c>
      <c r="I23" s="80"/>
      <c r="J23" s="81"/>
    </row>
    <row r="24" spans="1:10" s="66" customFormat="1" ht="30" customHeight="1">
      <c r="A24" s="14">
        <v>8</v>
      </c>
      <c r="B24" s="131" t="s">
        <v>62</v>
      </c>
      <c r="C24" s="132"/>
      <c r="D24" s="132"/>
      <c r="E24" s="133"/>
      <c r="F24" s="78">
        <v>8</v>
      </c>
      <c r="G24" s="79">
        <v>80</v>
      </c>
      <c r="H24" s="74">
        <f>F24*G24</f>
        <v>640</v>
      </c>
      <c r="I24" s="102" t="s">
        <v>63</v>
      </c>
      <c r="J24" s="81"/>
    </row>
    <row r="25" spans="1:10" s="66" customFormat="1" ht="15.75" customHeight="1">
      <c r="A25" s="14">
        <v>9</v>
      </c>
      <c r="B25" s="13" t="s">
        <v>56</v>
      </c>
      <c r="C25" s="11"/>
      <c r="D25" s="11"/>
      <c r="E25" s="71"/>
      <c r="F25" s="78">
        <v>14</v>
      </c>
      <c r="G25" s="79">
        <v>20</v>
      </c>
      <c r="H25" s="74">
        <f t="shared" si="0"/>
        <v>280</v>
      </c>
      <c r="I25" s="80" t="s">
        <v>37</v>
      </c>
      <c r="J25" s="81"/>
    </row>
    <row r="26" spans="1:10" s="66" customFormat="1" ht="15.75" customHeight="1">
      <c r="A26" s="14">
        <f t="shared" si="1"/>
        <v>10</v>
      </c>
      <c r="B26" s="75" t="s">
        <v>57</v>
      </c>
      <c r="C26" s="76"/>
      <c r="D26" s="76"/>
      <c r="E26" s="77"/>
      <c r="F26" s="78">
        <v>2</v>
      </c>
      <c r="G26" s="79">
        <v>150</v>
      </c>
      <c r="H26" s="74">
        <f t="shared" si="0"/>
        <v>300</v>
      </c>
      <c r="I26" s="80"/>
      <c r="J26" s="81"/>
    </row>
    <row r="27" spans="1:10" s="66" customFormat="1" ht="13.5" customHeight="1">
      <c r="A27" s="14">
        <f t="shared" si="1"/>
        <v>11</v>
      </c>
      <c r="B27" s="83" t="s">
        <v>58</v>
      </c>
      <c r="C27" s="76"/>
      <c r="D27" s="76"/>
      <c r="E27" s="77"/>
      <c r="F27" s="78">
        <v>7</v>
      </c>
      <c r="G27" s="79">
        <v>50</v>
      </c>
      <c r="H27" s="74">
        <f t="shared" si="0"/>
        <v>350</v>
      </c>
      <c r="I27" s="139"/>
      <c r="J27" s="140"/>
    </row>
    <row r="28" spans="1:10" s="66" customFormat="1" ht="15.75" customHeight="1" hidden="1" thickBot="1">
      <c r="A28" s="86"/>
      <c r="B28" s="87" t="s">
        <v>17</v>
      </c>
      <c r="C28" s="87"/>
      <c r="D28" s="87"/>
      <c r="E28" s="88"/>
      <c r="F28" s="89"/>
      <c r="G28" s="90"/>
      <c r="H28" s="4">
        <f>SUM(H17:H27)</f>
        <v>5940</v>
      </c>
      <c r="I28" s="80"/>
      <c r="J28" s="91"/>
    </row>
    <row r="29" spans="1:10" s="66" customFormat="1" ht="16.5" hidden="1" thickBot="1">
      <c r="A29" s="15" t="s">
        <v>31</v>
      </c>
      <c r="B29" s="92"/>
      <c r="C29" s="92"/>
      <c r="D29" s="92"/>
      <c r="E29" s="92"/>
      <c r="F29" s="93">
        <v>423</v>
      </c>
      <c r="G29" s="92"/>
      <c r="H29" s="94">
        <f>H28/J13</f>
        <v>424.2857142857143</v>
      </c>
      <c r="I29" s="92"/>
      <c r="J29" s="95"/>
    </row>
    <row r="30" spans="1:5" s="66" customFormat="1" ht="12.75" hidden="1" outlineLevel="1">
      <c r="A30" s="96" t="s">
        <v>12</v>
      </c>
      <c r="B30" s="96"/>
      <c r="C30" s="96"/>
      <c r="D30" s="96"/>
      <c r="E30" s="96"/>
    </row>
    <row r="31" spans="1:9" s="66" customFormat="1" ht="15.75" hidden="1" outlineLevel="1">
      <c r="A31" s="97" t="s">
        <v>16</v>
      </c>
      <c r="B31" s="97"/>
      <c r="C31" s="97"/>
      <c r="D31" s="97"/>
      <c r="E31" s="98"/>
      <c r="F31" s="98" t="s">
        <v>13</v>
      </c>
      <c r="G31" s="98"/>
      <c r="H31" s="98"/>
      <c r="I31" s="98"/>
    </row>
    <row r="32" spans="1:9" s="66" customFormat="1" ht="15.75" hidden="1" outlineLevel="1">
      <c r="A32" s="97" t="s">
        <v>18</v>
      </c>
      <c r="B32" s="97"/>
      <c r="C32" s="97"/>
      <c r="D32" s="97"/>
      <c r="E32" s="98"/>
      <c r="F32" s="98" t="s">
        <v>20</v>
      </c>
      <c r="G32" s="98"/>
      <c r="H32" s="98"/>
      <c r="I32" s="98"/>
    </row>
    <row r="33" spans="1:9" s="66" customFormat="1" ht="12.75" hidden="1" outlineLevel="1">
      <c r="A33" s="96" t="s">
        <v>19</v>
      </c>
      <c r="B33" s="96"/>
      <c r="C33" s="96"/>
      <c r="D33" s="96"/>
      <c r="E33" s="98"/>
      <c r="F33" s="98"/>
      <c r="G33" s="98"/>
      <c r="H33" s="98"/>
      <c r="I33" s="98"/>
    </row>
    <row r="34" spans="1:9" s="66" customFormat="1" ht="12.75" outlineLevel="1">
      <c r="A34" s="96"/>
      <c r="B34" s="96"/>
      <c r="C34" s="96"/>
      <c r="D34" s="96"/>
      <c r="E34" s="98"/>
      <c r="F34" s="98"/>
      <c r="G34" s="98"/>
      <c r="H34" s="98"/>
      <c r="I34" s="98"/>
    </row>
    <row r="35" spans="1:9" s="66" customFormat="1" ht="12.75" outlineLevel="1">
      <c r="A35" s="96" t="s">
        <v>64</v>
      </c>
      <c r="B35" s="96"/>
      <c r="C35" s="96"/>
      <c r="D35" s="96"/>
      <c r="E35" s="98"/>
      <c r="F35" s="98"/>
      <c r="G35" s="98"/>
      <c r="H35" s="98"/>
      <c r="I35" s="98"/>
    </row>
    <row r="36" spans="1:9" s="66" customFormat="1" ht="12.75" outlineLevel="1">
      <c r="A36" s="96"/>
      <c r="B36" s="96"/>
      <c r="C36" s="96"/>
      <c r="D36" s="96"/>
      <c r="E36" s="98"/>
      <c r="F36" s="98"/>
      <c r="G36" s="98"/>
      <c r="H36" s="98"/>
      <c r="I36" s="98"/>
    </row>
    <row r="37" spans="1:10" s="66" customFormat="1" ht="15">
      <c r="A37" s="136" t="s">
        <v>60</v>
      </c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9" s="66" customFormat="1" ht="12.75" collapsed="1">
      <c r="A38" s="98" t="s">
        <v>14</v>
      </c>
      <c r="B38" s="98"/>
      <c r="C38" s="98"/>
      <c r="D38" s="98"/>
      <c r="E38" s="98"/>
      <c r="F38" s="98"/>
      <c r="G38" s="98"/>
      <c r="H38" s="98"/>
      <c r="I38" s="98"/>
    </row>
    <row r="39" spans="1:10" s="66" customFormat="1" ht="15">
      <c r="A39" s="136" t="s">
        <v>48</v>
      </c>
      <c r="B39" s="136"/>
      <c r="C39" s="136"/>
      <c r="D39" s="136"/>
      <c r="E39" s="136"/>
      <c r="F39" s="136"/>
      <c r="G39" s="136"/>
      <c r="H39" s="136"/>
      <c r="I39" s="136"/>
      <c r="J39" s="136"/>
    </row>
    <row r="40" spans="1:10" s="66" customFormat="1" ht="15">
      <c r="A40" s="136" t="s">
        <v>47</v>
      </c>
      <c r="B40" s="136"/>
      <c r="C40" s="136"/>
      <c r="D40" s="136"/>
      <c r="E40" s="136"/>
      <c r="F40" s="136"/>
      <c r="G40" s="136"/>
      <c r="H40" s="136"/>
      <c r="I40" s="136"/>
      <c r="J40" s="136"/>
    </row>
    <row r="41" spans="3:8" s="24" customFormat="1" ht="13.5" thickBot="1">
      <c r="C41" s="50"/>
      <c r="D41" s="50"/>
      <c r="E41" s="50"/>
      <c r="F41" s="50"/>
      <c r="G41" s="50"/>
      <c r="H41" s="50"/>
    </row>
    <row r="42" spans="1:10" s="24" customFormat="1" ht="12.75">
      <c r="A42" s="51" t="s">
        <v>2</v>
      </c>
      <c r="B42" s="52" t="s">
        <v>3</v>
      </c>
      <c r="C42" s="52"/>
      <c r="D42" s="52"/>
      <c r="E42" s="53"/>
      <c r="F42" s="54" t="s">
        <v>4</v>
      </c>
      <c r="G42" s="54" t="s">
        <v>5</v>
      </c>
      <c r="H42" s="54" t="s">
        <v>6</v>
      </c>
      <c r="I42" s="52" t="s">
        <v>9</v>
      </c>
      <c r="J42" s="55"/>
    </row>
    <row r="43" spans="1:10" s="24" customFormat="1" ht="13.5" thickBot="1">
      <c r="A43" s="56"/>
      <c r="B43" s="57"/>
      <c r="C43" s="57"/>
      <c r="D43" s="57"/>
      <c r="E43" s="58"/>
      <c r="F43" s="59" t="s">
        <v>25</v>
      </c>
      <c r="G43" s="59" t="s">
        <v>10</v>
      </c>
      <c r="H43" s="59"/>
      <c r="I43" s="57"/>
      <c r="J43" s="58"/>
    </row>
    <row r="44" spans="1:10" s="24" customFormat="1" ht="15.75">
      <c r="A44" s="16">
        <v>1</v>
      </c>
      <c r="B44" s="17" t="s">
        <v>8</v>
      </c>
      <c r="C44" s="17"/>
      <c r="D44" s="17"/>
      <c r="E44" s="18"/>
      <c r="F44" s="19"/>
      <c r="G44" s="20">
        <v>8.7</v>
      </c>
      <c r="H44" s="21">
        <v>8.7</v>
      </c>
      <c r="I44" s="22" t="s">
        <v>30</v>
      </c>
      <c r="J44" s="23"/>
    </row>
    <row r="45" spans="1:10" s="24" customFormat="1" ht="15.75">
      <c r="A45" s="25">
        <f>A44+1</f>
        <v>2</v>
      </c>
      <c r="B45" s="26" t="s">
        <v>33</v>
      </c>
      <c r="C45" s="27"/>
      <c r="D45" s="27"/>
      <c r="E45" s="28"/>
      <c r="F45" s="29">
        <v>10</v>
      </c>
      <c r="G45" s="30">
        <v>3.8</v>
      </c>
      <c r="H45" s="21">
        <f>F45*G45</f>
        <v>38</v>
      </c>
      <c r="I45" s="31" t="s">
        <v>32</v>
      </c>
      <c r="J45" s="32"/>
    </row>
    <row r="46" spans="1:10" s="24" customFormat="1" ht="15.75">
      <c r="A46" s="25">
        <f aca="true" t="shared" si="2" ref="A46:A57">A45+1</f>
        <v>3</v>
      </c>
      <c r="B46" s="26" t="s">
        <v>34</v>
      </c>
      <c r="C46" s="27"/>
      <c r="D46" s="27"/>
      <c r="E46" s="28"/>
      <c r="F46" s="29">
        <v>1</v>
      </c>
      <c r="G46" s="30">
        <v>400</v>
      </c>
      <c r="H46" s="33">
        <f>F46*G46</f>
        <v>400</v>
      </c>
      <c r="I46" s="31"/>
      <c r="J46" s="32"/>
    </row>
    <row r="47" spans="1:10" s="24" customFormat="1" ht="15.75">
      <c r="A47" s="25">
        <f t="shared" si="2"/>
        <v>4</v>
      </c>
      <c r="B47" s="34" t="s">
        <v>35</v>
      </c>
      <c r="C47" s="27"/>
      <c r="D47" s="27"/>
      <c r="E47" s="28"/>
      <c r="F47" s="19">
        <v>1</v>
      </c>
      <c r="G47" s="20">
        <v>150</v>
      </c>
      <c r="H47" s="21">
        <f>G47*F47</f>
        <v>150</v>
      </c>
      <c r="I47" s="35"/>
      <c r="J47" s="36"/>
    </row>
    <row r="48" spans="1:10" s="24" customFormat="1" ht="15.75">
      <c r="A48" s="25">
        <f t="shared" si="2"/>
        <v>5</v>
      </c>
      <c r="B48" s="37" t="s">
        <v>36</v>
      </c>
      <c r="C48" s="17"/>
      <c r="D48" s="17"/>
      <c r="E48" s="18"/>
      <c r="F48" s="29">
        <v>1</v>
      </c>
      <c r="G48" s="30">
        <v>400</v>
      </c>
      <c r="H48" s="21">
        <f aca="true" t="shared" si="3" ref="H48:H57">F48*G48</f>
        <v>400</v>
      </c>
      <c r="I48" s="31"/>
      <c r="J48" s="32"/>
    </row>
    <row r="49" spans="1:10" s="24" customFormat="1" ht="15.75">
      <c r="A49" s="25">
        <f t="shared" si="2"/>
        <v>6</v>
      </c>
      <c r="B49" s="26" t="s">
        <v>44</v>
      </c>
      <c r="C49" s="27"/>
      <c r="D49" s="27"/>
      <c r="E49" s="28"/>
      <c r="F49" s="29">
        <v>1</v>
      </c>
      <c r="G49" s="30">
        <v>100</v>
      </c>
      <c r="H49" s="21">
        <f t="shared" si="3"/>
        <v>100</v>
      </c>
      <c r="I49" s="31"/>
      <c r="J49" s="32"/>
    </row>
    <row r="50" spans="1:10" s="24" customFormat="1" ht="15.75">
      <c r="A50" s="25">
        <f t="shared" si="2"/>
        <v>7</v>
      </c>
      <c r="B50" s="17" t="s">
        <v>11</v>
      </c>
      <c r="C50" s="17"/>
      <c r="D50" s="17"/>
      <c r="E50" s="18"/>
      <c r="F50" s="29">
        <v>12</v>
      </c>
      <c r="G50" s="30">
        <v>80</v>
      </c>
      <c r="H50" s="21">
        <f t="shared" si="3"/>
        <v>960</v>
      </c>
      <c r="I50" s="31" t="s">
        <v>37</v>
      </c>
      <c r="J50" s="32"/>
    </row>
    <row r="51" spans="1:10" s="24" customFormat="1" ht="15.75">
      <c r="A51" s="25">
        <f t="shared" si="2"/>
        <v>8</v>
      </c>
      <c r="B51" s="27" t="s">
        <v>26</v>
      </c>
      <c r="C51" s="27"/>
      <c r="D51" s="27"/>
      <c r="E51" s="28"/>
      <c r="F51" s="29">
        <v>5</v>
      </c>
      <c r="G51" s="30">
        <v>100</v>
      </c>
      <c r="H51" s="21">
        <f t="shared" si="3"/>
        <v>500</v>
      </c>
      <c r="I51" s="31" t="s">
        <v>38</v>
      </c>
      <c r="J51" s="32"/>
    </row>
    <row r="52" spans="1:10" s="24" customFormat="1" ht="15.75">
      <c r="A52" s="25">
        <f t="shared" si="2"/>
        <v>9</v>
      </c>
      <c r="B52" s="34" t="s">
        <v>29</v>
      </c>
      <c r="C52" s="27"/>
      <c r="D52" s="27"/>
      <c r="E52" s="28"/>
      <c r="F52" s="29">
        <v>5</v>
      </c>
      <c r="G52" s="30">
        <v>50</v>
      </c>
      <c r="H52" s="21">
        <f t="shared" si="3"/>
        <v>250</v>
      </c>
      <c r="I52" s="127"/>
      <c r="J52" s="128"/>
    </row>
    <row r="53" spans="1:10" s="24" customFormat="1" ht="22.5" customHeight="1">
      <c r="A53" s="25">
        <f t="shared" si="2"/>
        <v>10</v>
      </c>
      <c r="B53" s="37" t="s">
        <v>39</v>
      </c>
      <c r="C53" s="17"/>
      <c r="D53" s="17"/>
      <c r="E53" s="18"/>
      <c r="F53" s="29">
        <v>5</v>
      </c>
      <c r="G53" s="30">
        <v>120</v>
      </c>
      <c r="H53" s="21">
        <f t="shared" si="3"/>
        <v>600</v>
      </c>
      <c r="I53" s="127" t="s">
        <v>40</v>
      </c>
      <c r="J53" s="129"/>
    </row>
    <row r="54" spans="1:10" s="24" customFormat="1" ht="15.75">
      <c r="A54" s="25">
        <f t="shared" si="2"/>
        <v>11</v>
      </c>
      <c r="B54" s="27" t="s">
        <v>15</v>
      </c>
      <c r="C54" s="27"/>
      <c r="D54" s="27"/>
      <c r="E54" s="28"/>
      <c r="F54" s="29"/>
      <c r="G54" s="30">
        <v>50</v>
      </c>
      <c r="H54" s="21">
        <f t="shared" si="3"/>
        <v>0</v>
      </c>
      <c r="I54" s="31"/>
      <c r="J54" s="32"/>
    </row>
    <row r="55" spans="1:10" s="24" customFormat="1" ht="15.75">
      <c r="A55" s="25">
        <f t="shared" si="2"/>
        <v>12</v>
      </c>
      <c r="B55" s="26" t="s">
        <v>41</v>
      </c>
      <c r="C55" s="27"/>
      <c r="D55" s="27"/>
      <c r="E55" s="28"/>
      <c r="F55" s="29">
        <v>5</v>
      </c>
      <c r="G55" s="30">
        <v>50</v>
      </c>
      <c r="H55" s="21">
        <f t="shared" si="3"/>
        <v>250</v>
      </c>
      <c r="I55" s="31"/>
      <c r="J55" s="32"/>
    </row>
    <row r="56" spans="1:10" s="24" customFormat="1" ht="15.75">
      <c r="A56" s="25">
        <f t="shared" si="2"/>
        <v>13</v>
      </c>
      <c r="B56" s="26" t="s">
        <v>42</v>
      </c>
      <c r="C56" s="27"/>
      <c r="D56" s="27"/>
      <c r="E56" s="28"/>
      <c r="F56" s="29">
        <v>7</v>
      </c>
      <c r="G56" s="30">
        <v>50</v>
      </c>
      <c r="H56" s="21">
        <f t="shared" si="3"/>
        <v>350</v>
      </c>
      <c r="I56" s="31"/>
      <c r="J56" s="32"/>
    </row>
    <row r="57" spans="1:10" s="24" customFormat="1" ht="15.75">
      <c r="A57" s="25">
        <f t="shared" si="2"/>
        <v>14</v>
      </c>
      <c r="B57" s="26" t="s">
        <v>43</v>
      </c>
      <c r="C57" s="27"/>
      <c r="D57" s="27"/>
      <c r="E57" s="28"/>
      <c r="F57" s="29">
        <v>6</v>
      </c>
      <c r="G57" s="30">
        <v>100</v>
      </c>
      <c r="H57" s="21">
        <f t="shared" si="3"/>
        <v>600</v>
      </c>
      <c r="I57" s="31"/>
      <c r="J57" s="32"/>
    </row>
    <row r="58" spans="1:10" s="24" customFormat="1" ht="16.5" thickBot="1">
      <c r="A58" s="38"/>
      <c r="B58" s="39" t="s">
        <v>17</v>
      </c>
      <c r="C58" s="39"/>
      <c r="D58" s="39"/>
      <c r="E58" s="40"/>
      <c r="F58" s="41"/>
      <c r="G58" s="42"/>
      <c r="H58" s="43">
        <f>SUM(H44:H57)</f>
        <v>4606.7</v>
      </c>
      <c r="I58" s="31"/>
      <c r="J58" s="44"/>
    </row>
    <row r="59" spans="1:10" s="24" customFormat="1" ht="16.5" thickBot="1">
      <c r="A59" s="45" t="s">
        <v>31</v>
      </c>
      <c r="B59" s="46"/>
      <c r="C59" s="46"/>
      <c r="D59" s="46"/>
      <c r="E59" s="46"/>
      <c r="F59" s="47">
        <v>423</v>
      </c>
      <c r="G59" s="46"/>
      <c r="H59" s="48">
        <f>H58/F45</f>
        <v>460.66999999999996</v>
      </c>
      <c r="I59" s="46"/>
      <c r="J59" s="49"/>
    </row>
    <row r="60" s="24" customFormat="1" ht="13.5" thickBot="1">
      <c r="L60" s="24">
        <v>7</v>
      </c>
    </row>
    <row r="61" spans="1:10" s="24" customFormat="1" ht="12.75">
      <c r="A61" s="51" t="s">
        <v>2</v>
      </c>
      <c r="B61" s="52" t="s">
        <v>3</v>
      </c>
      <c r="C61" s="52"/>
      <c r="D61" s="52"/>
      <c r="E61" s="53"/>
      <c r="F61" s="54" t="s">
        <v>4</v>
      </c>
      <c r="G61" s="54" t="s">
        <v>5</v>
      </c>
      <c r="H61" s="54" t="s">
        <v>6</v>
      </c>
      <c r="I61" s="52" t="s">
        <v>9</v>
      </c>
      <c r="J61" s="55"/>
    </row>
    <row r="62" spans="1:10" s="24" customFormat="1" ht="13.5" thickBot="1">
      <c r="A62" s="56"/>
      <c r="B62" s="57"/>
      <c r="C62" s="57"/>
      <c r="D62" s="57"/>
      <c r="E62" s="58"/>
      <c r="F62" s="59" t="s">
        <v>25</v>
      </c>
      <c r="G62" s="59" t="s">
        <v>10</v>
      </c>
      <c r="H62" s="59"/>
      <c r="I62" s="57"/>
      <c r="J62" s="58"/>
    </row>
    <row r="63" spans="1:10" s="24" customFormat="1" ht="15.75">
      <c r="A63" s="16">
        <v>1</v>
      </c>
      <c r="B63" s="17" t="s">
        <v>8</v>
      </c>
      <c r="C63" s="17"/>
      <c r="D63" s="17"/>
      <c r="E63" s="18"/>
      <c r="F63" s="19"/>
      <c r="G63" s="20">
        <v>8.7</v>
      </c>
      <c r="H63" s="21">
        <v>8.7</v>
      </c>
      <c r="I63" s="22" t="s">
        <v>30</v>
      </c>
      <c r="J63" s="23"/>
    </row>
    <row r="64" spans="1:10" s="24" customFormat="1" ht="15.75">
      <c r="A64" s="25">
        <f>A63+1</f>
        <v>2</v>
      </c>
      <c r="B64" s="26" t="s">
        <v>33</v>
      </c>
      <c r="C64" s="27"/>
      <c r="D64" s="27"/>
      <c r="E64" s="28"/>
      <c r="F64" s="29">
        <v>5</v>
      </c>
      <c r="G64" s="30">
        <v>3.8</v>
      </c>
      <c r="H64" s="21">
        <f>F64*G64</f>
        <v>19</v>
      </c>
      <c r="I64" s="31" t="s">
        <v>32</v>
      </c>
      <c r="J64" s="32"/>
    </row>
    <row r="65" spans="1:10" s="24" customFormat="1" ht="15.75">
      <c r="A65" s="25">
        <f aca="true" t="shared" si="4" ref="A65:A76">A64+1</f>
        <v>3</v>
      </c>
      <c r="B65" s="26" t="s">
        <v>34</v>
      </c>
      <c r="C65" s="27"/>
      <c r="D65" s="27"/>
      <c r="E65" s="28"/>
      <c r="F65" s="29">
        <v>1</v>
      </c>
      <c r="G65" s="30">
        <v>400</v>
      </c>
      <c r="H65" s="33">
        <f>F65*G65</f>
        <v>400</v>
      </c>
      <c r="I65" s="31"/>
      <c r="J65" s="32"/>
    </row>
    <row r="66" spans="1:10" s="24" customFormat="1" ht="15.75">
      <c r="A66" s="25">
        <f t="shared" si="4"/>
        <v>4</v>
      </c>
      <c r="B66" s="34" t="s">
        <v>35</v>
      </c>
      <c r="C66" s="27"/>
      <c r="D66" s="27"/>
      <c r="E66" s="28"/>
      <c r="F66" s="19">
        <v>1</v>
      </c>
      <c r="G66" s="20">
        <v>150</v>
      </c>
      <c r="H66" s="21">
        <f>G66*F66</f>
        <v>150</v>
      </c>
      <c r="I66" s="35"/>
      <c r="J66" s="36"/>
    </row>
    <row r="67" spans="1:10" s="24" customFormat="1" ht="15.75">
      <c r="A67" s="25">
        <f t="shared" si="4"/>
        <v>5</v>
      </c>
      <c r="B67" s="37" t="s">
        <v>36</v>
      </c>
      <c r="C67" s="17"/>
      <c r="D67" s="17"/>
      <c r="E67" s="18"/>
      <c r="F67" s="29">
        <v>1</v>
      </c>
      <c r="G67" s="30">
        <v>400</v>
      </c>
      <c r="H67" s="21">
        <f aca="true" t="shared" si="5" ref="H67:H76">F67*G67</f>
        <v>400</v>
      </c>
      <c r="I67" s="31"/>
      <c r="J67" s="32"/>
    </row>
    <row r="68" spans="1:10" s="24" customFormat="1" ht="15.75">
      <c r="A68" s="25">
        <f t="shared" si="4"/>
        <v>6</v>
      </c>
      <c r="B68" s="26" t="s">
        <v>44</v>
      </c>
      <c r="C68" s="27"/>
      <c r="D68" s="27"/>
      <c r="E68" s="28"/>
      <c r="F68" s="29">
        <v>1</v>
      </c>
      <c r="G68" s="30">
        <v>100</v>
      </c>
      <c r="H68" s="21">
        <f t="shared" si="5"/>
        <v>100</v>
      </c>
      <c r="I68" s="31"/>
      <c r="J68" s="32"/>
    </row>
    <row r="69" spans="1:10" s="24" customFormat="1" ht="15.75">
      <c r="A69" s="25">
        <f t="shared" si="4"/>
        <v>7</v>
      </c>
      <c r="B69" s="17" t="s">
        <v>11</v>
      </c>
      <c r="C69" s="17"/>
      <c r="D69" s="17"/>
      <c r="E69" s="18"/>
      <c r="F69" s="29">
        <v>6</v>
      </c>
      <c r="G69" s="30">
        <v>80</v>
      </c>
      <c r="H69" s="21">
        <f t="shared" si="5"/>
        <v>480</v>
      </c>
      <c r="I69" s="31" t="s">
        <v>37</v>
      </c>
      <c r="J69" s="32"/>
    </row>
    <row r="70" spans="1:10" s="24" customFormat="1" ht="15.75">
      <c r="A70" s="25">
        <f t="shared" si="4"/>
        <v>8</v>
      </c>
      <c r="B70" s="27" t="s">
        <v>26</v>
      </c>
      <c r="C70" s="27"/>
      <c r="D70" s="27"/>
      <c r="E70" s="28"/>
      <c r="F70" s="29">
        <v>6</v>
      </c>
      <c r="G70" s="30">
        <v>100</v>
      </c>
      <c r="H70" s="21">
        <f t="shared" si="5"/>
        <v>600</v>
      </c>
      <c r="I70" s="31" t="s">
        <v>38</v>
      </c>
      <c r="J70" s="32"/>
    </row>
    <row r="71" spans="1:10" s="24" customFormat="1" ht="15.75">
      <c r="A71" s="25">
        <f t="shared" si="4"/>
        <v>9</v>
      </c>
      <c r="B71" s="34" t="s">
        <v>29</v>
      </c>
      <c r="C71" s="27"/>
      <c r="D71" s="27"/>
      <c r="E71" s="28"/>
      <c r="F71" s="29">
        <v>6</v>
      </c>
      <c r="G71" s="30">
        <v>50</v>
      </c>
      <c r="H71" s="21">
        <f t="shared" si="5"/>
        <v>300</v>
      </c>
      <c r="I71" s="127"/>
      <c r="J71" s="128"/>
    </row>
    <row r="72" spans="1:10" s="24" customFormat="1" ht="27" customHeight="1">
      <c r="A72" s="25">
        <f t="shared" si="4"/>
        <v>10</v>
      </c>
      <c r="B72" s="37" t="s">
        <v>39</v>
      </c>
      <c r="C72" s="17"/>
      <c r="D72" s="17"/>
      <c r="E72" s="18"/>
      <c r="F72" s="29"/>
      <c r="G72" s="30">
        <v>120</v>
      </c>
      <c r="H72" s="21">
        <f t="shared" si="5"/>
        <v>0</v>
      </c>
      <c r="I72" s="127" t="s">
        <v>40</v>
      </c>
      <c r="J72" s="129"/>
    </row>
    <row r="73" spans="1:10" s="24" customFormat="1" ht="15.75">
      <c r="A73" s="25">
        <f t="shared" si="4"/>
        <v>11</v>
      </c>
      <c r="B73" s="27" t="s">
        <v>15</v>
      </c>
      <c r="C73" s="27"/>
      <c r="D73" s="27"/>
      <c r="E73" s="28"/>
      <c r="F73" s="29">
        <v>6</v>
      </c>
      <c r="G73" s="30">
        <v>50</v>
      </c>
      <c r="H73" s="21">
        <f t="shared" si="5"/>
        <v>300</v>
      </c>
      <c r="I73" s="31"/>
      <c r="J73" s="32"/>
    </row>
    <row r="74" spans="1:10" s="24" customFormat="1" ht="15.75">
      <c r="A74" s="25">
        <f t="shared" si="4"/>
        <v>12</v>
      </c>
      <c r="B74" s="26" t="s">
        <v>41</v>
      </c>
      <c r="C74" s="27"/>
      <c r="D74" s="27"/>
      <c r="E74" s="28"/>
      <c r="F74" s="29"/>
      <c r="G74" s="30">
        <v>50</v>
      </c>
      <c r="H74" s="21">
        <f t="shared" si="5"/>
        <v>0</v>
      </c>
      <c r="I74" s="31"/>
      <c r="J74" s="32"/>
    </row>
    <row r="75" spans="1:10" s="24" customFormat="1" ht="15.75">
      <c r="A75" s="25">
        <f t="shared" si="4"/>
        <v>13</v>
      </c>
      <c r="B75" s="26" t="s">
        <v>42</v>
      </c>
      <c r="C75" s="27"/>
      <c r="D75" s="27"/>
      <c r="E75" s="28"/>
      <c r="F75" s="29">
        <v>6</v>
      </c>
      <c r="G75" s="30">
        <v>50</v>
      </c>
      <c r="H75" s="21">
        <f t="shared" si="5"/>
        <v>300</v>
      </c>
      <c r="I75" s="31"/>
      <c r="J75" s="32"/>
    </row>
    <row r="76" spans="1:10" s="24" customFormat="1" ht="15.75">
      <c r="A76" s="25">
        <f t="shared" si="4"/>
        <v>14</v>
      </c>
      <c r="B76" s="26" t="s">
        <v>43</v>
      </c>
      <c r="C76" s="27"/>
      <c r="D76" s="27"/>
      <c r="E76" s="28"/>
      <c r="F76" s="29"/>
      <c r="G76" s="30">
        <v>100</v>
      </c>
      <c r="H76" s="21">
        <f t="shared" si="5"/>
        <v>0</v>
      </c>
      <c r="I76" s="31"/>
      <c r="J76" s="32"/>
    </row>
    <row r="77" spans="1:10" s="24" customFormat="1" ht="16.5" thickBot="1">
      <c r="A77" s="38"/>
      <c r="B77" s="39" t="s">
        <v>17</v>
      </c>
      <c r="C77" s="39"/>
      <c r="D77" s="39"/>
      <c r="E77" s="40"/>
      <c r="F77" s="41"/>
      <c r="G77" s="42"/>
      <c r="H77" s="43">
        <f>SUM(H63:H76)</f>
        <v>3057.7</v>
      </c>
      <c r="I77" s="31"/>
      <c r="J77" s="44"/>
    </row>
    <row r="78" spans="1:10" s="24" customFormat="1" ht="16.5" thickBot="1">
      <c r="A78" s="45" t="s">
        <v>31</v>
      </c>
      <c r="B78" s="46"/>
      <c r="C78" s="46"/>
      <c r="D78" s="46"/>
      <c r="E78" s="46"/>
      <c r="F78" s="47">
        <v>423</v>
      </c>
      <c r="G78" s="46"/>
      <c r="H78" s="48">
        <f>H77/L60</f>
        <v>436.8142857142857</v>
      </c>
      <c r="I78" s="46"/>
      <c r="J78" s="49"/>
    </row>
    <row r="79" s="24" customFormat="1" ht="18.75">
      <c r="A79" s="60"/>
    </row>
    <row r="80" s="24" customFormat="1" ht="18.75">
      <c r="A80" s="60"/>
    </row>
  </sheetData>
  <sheetProtection/>
  <mergeCells count="18">
    <mergeCell ref="I52:J52"/>
    <mergeCell ref="I53:J53"/>
    <mergeCell ref="E4:J4"/>
    <mergeCell ref="E6:J6"/>
    <mergeCell ref="E8:J8"/>
    <mergeCell ref="A10:J10"/>
    <mergeCell ref="A11:J11"/>
    <mergeCell ref="I27:J27"/>
    <mergeCell ref="I71:J71"/>
    <mergeCell ref="I72:J72"/>
    <mergeCell ref="A12:J12"/>
    <mergeCell ref="B24:E24"/>
    <mergeCell ref="A13:J13"/>
    <mergeCell ref="I17:J17"/>
    <mergeCell ref="I18:J18"/>
    <mergeCell ref="A40:J40"/>
    <mergeCell ref="A39:J39"/>
    <mergeCell ref="A37:J37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0"/>
  <sheetViews>
    <sheetView tabSelected="1" zoomScalePageLayoutView="0" workbookViewId="0" topLeftCell="A1">
      <selection activeCell="B8" sqref="B8:J8"/>
    </sheetView>
  </sheetViews>
  <sheetFormatPr defaultColWidth="9.140625" defaultRowHeight="12.75"/>
  <cols>
    <col min="1" max="1" width="5.7109375" style="103" customWidth="1"/>
    <col min="2" max="4" width="9.140625" style="103" customWidth="1"/>
    <col min="5" max="5" width="25.421875" style="103" customWidth="1"/>
    <col min="6" max="7" width="14.00390625" style="103" hidden="1" customWidth="1"/>
    <col min="8" max="8" width="10.421875" style="103" customWidth="1"/>
    <col min="9" max="9" width="9.140625" style="103" customWidth="1"/>
    <col min="10" max="10" width="17.57421875" style="103" customWidth="1"/>
    <col min="11" max="16384" width="9.140625" style="103" customWidth="1"/>
  </cols>
  <sheetData>
    <row r="6" spans="2:10" ht="15">
      <c r="B6" s="191" t="s">
        <v>73</v>
      </c>
      <c r="C6" s="192"/>
      <c r="D6" s="192"/>
      <c r="E6" s="192"/>
      <c r="F6" s="192"/>
      <c r="G6" s="192"/>
      <c r="H6" s="192"/>
      <c r="I6" s="192"/>
      <c r="J6" s="192"/>
    </row>
    <row r="7" spans="2:10" ht="15">
      <c r="B7" s="191" t="s">
        <v>74</v>
      </c>
      <c r="C7" s="192"/>
      <c r="D7" s="192"/>
      <c r="E7" s="192"/>
      <c r="F7" s="192"/>
      <c r="G7" s="192"/>
      <c r="H7" s="192"/>
      <c r="I7" s="192"/>
      <c r="J7" s="192"/>
    </row>
    <row r="8" spans="2:10" ht="15">
      <c r="B8" s="191" t="s">
        <v>113</v>
      </c>
      <c r="C8" s="192"/>
      <c r="D8" s="192"/>
      <c r="E8" s="192"/>
      <c r="F8" s="192"/>
      <c r="G8" s="192"/>
      <c r="H8" s="192"/>
      <c r="I8" s="192"/>
      <c r="J8" s="192"/>
    </row>
    <row r="10" ht="15" hidden="1"/>
    <row r="11" ht="15" hidden="1"/>
    <row r="12" ht="15" hidden="1"/>
    <row r="13" ht="15" hidden="1"/>
    <row r="15" spans="1:10" ht="15">
      <c r="A15" s="183" t="s">
        <v>85</v>
      </c>
      <c r="B15" s="184"/>
      <c r="C15" s="184"/>
      <c r="D15" s="184"/>
      <c r="E15" s="184"/>
      <c r="F15" s="184"/>
      <c r="G15" s="184"/>
      <c r="H15" s="184"/>
      <c r="I15" s="184"/>
      <c r="J15" s="184"/>
    </row>
    <row r="16" spans="1:10" ht="15">
      <c r="A16" s="183" t="s">
        <v>86</v>
      </c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ht="15">
      <c r="A17" s="183"/>
      <c r="B17" s="184"/>
      <c r="C17" s="184"/>
      <c r="D17" s="184"/>
      <c r="E17" s="184"/>
      <c r="F17" s="184"/>
      <c r="G17" s="184"/>
      <c r="H17" s="184"/>
      <c r="I17" s="184"/>
      <c r="J17" s="184"/>
    </row>
    <row r="19" spans="9:10" ht="15.75" thickBot="1">
      <c r="I19" s="189" t="s">
        <v>87</v>
      </c>
      <c r="J19" s="190"/>
    </row>
    <row r="20" spans="1:10" ht="15" customHeight="1">
      <c r="A20" s="175" t="s">
        <v>67</v>
      </c>
      <c r="B20" s="166" t="s">
        <v>3</v>
      </c>
      <c r="C20" s="167"/>
      <c r="D20" s="167"/>
      <c r="E20" s="168"/>
      <c r="F20" s="195" t="s">
        <v>104</v>
      </c>
      <c r="G20" s="195" t="s">
        <v>105</v>
      </c>
      <c r="H20" s="114" t="s">
        <v>59</v>
      </c>
      <c r="I20" s="175" t="s">
        <v>9</v>
      </c>
      <c r="J20" s="178"/>
    </row>
    <row r="21" spans="1:10" ht="12.75" customHeight="1">
      <c r="A21" s="176" t="s">
        <v>2</v>
      </c>
      <c r="B21" s="169"/>
      <c r="C21" s="170"/>
      <c r="D21" s="170"/>
      <c r="E21" s="171"/>
      <c r="F21" s="198"/>
      <c r="G21" s="196"/>
      <c r="H21" s="187" t="s">
        <v>68</v>
      </c>
      <c r="I21" s="176"/>
      <c r="J21" s="179"/>
    </row>
    <row r="22" spans="1:10" ht="15.75" thickBot="1">
      <c r="A22" s="177"/>
      <c r="B22" s="172"/>
      <c r="C22" s="173"/>
      <c r="D22" s="173"/>
      <c r="E22" s="174"/>
      <c r="F22" s="199"/>
      <c r="G22" s="197"/>
      <c r="H22" s="188"/>
      <c r="I22" s="177"/>
      <c r="J22" s="180"/>
    </row>
    <row r="23" spans="1:10" s="106" customFormat="1" ht="29.25" customHeight="1">
      <c r="A23" s="105">
        <v>1</v>
      </c>
      <c r="B23" s="159" t="s">
        <v>69</v>
      </c>
      <c r="C23" s="160"/>
      <c r="D23" s="160"/>
      <c r="E23" s="161"/>
      <c r="F23" s="109"/>
      <c r="G23" s="126"/>
      <c r="H23" s="112"/>
      <c r="I23" s="185" t="s">
        <v>30</v>
      </c>
      <c r="J23" s="186"/>
    </row>
    <row r="24" spans="1:10" s="106" customFormat="1" ht="15.75" customHeight="1">
      <c r="A24" s="107">
        <f>A23+1</f>
        <v>2</v>
      </c>
      <c r="B24" s="108" t="s">
        <v>76</v>
      </c>
      <c r="C24" s="108"/>
      <c r="D24" s="108"/>
      <c r="E24" s="109"/>
      <c r="F24" s="109">
        <f>5</f>
        <v>5</v>
      </c>
      <c r="G24" s="109">
        <f aca="true" t="shared" si="0" ref="G24:G43">F24*H24</f>
        <v>70</v>
      </c>
      <c r="H24" s="113">
        <v>14</v>
      </c>
      <c r="I24" s="154" t="s">
        <v>81</v>
      </c>
      <c r="J24" s="155"/>
    </row>
    <row r="25" spans="1:10" s="106" customFormat="1" ht="15.75" customHeight="1">
      <c r="A25" s="107">
        <f aca="true" t="shared" si="1" ref="A25:A43">A24+1</f>
        <v>3</v>
      </c>
      <c r="B25" s="156" t="s">
        <v>72</v>
      </c>
      <c r="C25" s="132"/>
      <c r="D25" s="132"/>
      <c r="E25" s="133"/>
      <c r="F25" s="109">
        <v>600</v>
      </c>
      <c r="G25" s="109">
        <f t="shared" si="0"/>
        <v>600</v>
      </c>
      <c r="H25" s="113">
        <v>1</v>
      </c>
      <c r="I25" s="154"/>
      <c r="J25" s="155"/>
    </row>
    <row r="26" spans="1:10" s="106" customFormat="1" ht="15.75" customHeight="1">
      <c r="A26" s="107">
        <f t="shared" si="1"/>
        <v>4</v>
      </c>
      <c r="B26" s="156" t="s">
        <v>71</v>
      </c>
      <c r="C26" s="132"/>
      <c r="D26" s="132"/>
      <c r="E26" s="133"/>
      <c r="F26" s="109">
        <v>300</v>
      </c>
      <c r="G26" s="109">
        <f t="shared" si="0"/>
        <v>600</v>
      </c>
      <c r="H26" s="113">
        <v>2</v>
      </c>
      <c r="I26" s="124"/>
      <c r="J26" s="125"/>
    </row>
    <row r="27" spans="1:10" s="106" customFormat="1" ht="15.75" customHeight="1">
      <c r="A27" s="107">
        <f t="shared" si="1"/>
        <v>5</v>
      </c>
      <c r="B27" s="110" t="s">
        <v>83</v>
      </c>
      <c r="C27" s="110"/>
      <c r="D27" s="110"/>
      <c r="E27" s="111"/>
      <c r="F27" s="109">
        <v>200</v>
      </c>
      <c r="G27" s="109">
        <f t="shared" si="0"/>
        <v>1400</v>
      </c>
      <c r="H27" s="113">
        <v>7</v>
      </c>
      <c r="I27" s="154" t="s">
        <v>82</v>
      </c>
      <c r="J27" s="155"/>
    </row>
    <row r="28" spans="1:10" s="106" customFormat="1" ht="45" customHeight="1">
      <c r="A28" s="107">
        <f t="shared" si="1"/>
        <v>6</v>
      </c>
      <c r="B28" s="156" t="s">
        <v>70</v>
      </c>
      <c r="C28" s="157"/>
      <c r="D28" s="157"/>
      <c r="E28" s="158"/>
      <c r="F28" s="109">
        <v>150</v>
      </c>
      <c r="G28" s="109">
        <f t="shared" si="0"/>
        <v>1500</v>
      </c>
      <c r="H28" s="113">
        <v>10</v>
      </c>
      <c r="I28" s="154" t="s">
        <v>27</v>
      </c>
      <c r="J28" s="155"/>
    </row>
    <row r="29" spans="1:10" s="106" customFormat="1" ht="15.75" customHeight="1">
      <c r="A29" s="107">
        <f t="shared" si="1"/>
        <v>7</v>
      </c>
      <c r="B29" s="110" t="s">
        <v>88</v>
      </c>
      <c r="C29" s="110"/>
      <c r="D29" s="110"/>
      <c r="E29" s="111"/>
      <c r="F29" s="109">
        <v>300</v>
      </c>
      <c r="G29" s="109">
        <f t="shared" si="0"/>
        <v>1500</v>
      </c>
      <c r="H29" s="117" t="s">
        <v>106</v>
      </c>
      <c r="I29" s="154"/>
      <c r="J29" s="155"/>
    </row>
    <row r="30" spans="1:10" s="106" customFormat="1" ht="15.75" customHeight="1">
      <c r="A30" s="107">
        <f t="shared" si="1"/>
        <v>8</v>
      </c>
      <c r="B30" s="108" t="s">
        <v>89</v>
      </c>
      <c r="C30" s="108"/>
      <c r="D30" s="108"/>
      <c r="E30" s="109"/>
      <c r="F30" s="109">
        <v>150</v>
      </c>
      <c r="G30" s="109">
        <f t="shared" si="0"/>
        <v>600</v>
      </c>
      <c r="H30" s="113">
        <v>4</v>
      </c>
      <c r="I30" s="154" t="s">
        <v>90</v>
      </c>
      <c r="J30" s="155"/>
    </row>
    <row r="31" spans="1:10" s="106" customFormat="1" ht="31.5" customHeight="1">
      <c r="A31" s="107">
        <f t="shared" si="1"/>
        <v>9</v>
      </c>
      <c r="B31" s="156" t="s">
        <v>91</v>
      </c>
      <c r="C31" s="162"/>
      <c r="D31" s="162"/>
      <c r="E31" s="163"/>
      <c r="F31" s="109">
        <v>100</v>
      </c>
      <c r="G31" s="109">
        <f t="shared" si="0"/>
        <v>1000</v>
      </c>
      <c r="H31" s="113">
        <v>10</v>
      </c>
      <c r="I31" s="154" t="s">
        <v>107</v>
      </c>
      <c r="J31" s="155"/>
    </row>
    <row r="32" spans="1:10" s="106" customFormat="1" ht="15.75" customHeight="1">
      <c r="A32" s="107">
        <f t="shared" si="1"/>
        <v>10</v>
      </c>
      <c r="B32" s="108" t="s">
        <v>92</v>
      </c>
      <c r="C32" s="108"/>
      <c r="D32" s="108"/>
      <c r="E32" s="109"/>
      <c r="F32" s="109">
        <v>100</v>
      </c>
      <c r="G32" s="109">
        <f t="shared" si="0"/>
        <v>1000</v>
      </c>
      <c r="H32" s="118">
        <v>10</v>
      </c>
      <c r="I32" s="154" t="s">
        <v>107</v>
      </c>
      <c r="J32" s="155"/>
    </row>
    <row r="33" spans="1:10" s="106" customFormat="1" ht="30" customHeight="1">
      <c r="A33" s="107">
        <f t="shared" si="1"/>
        <v>11</v>
      </c>
      <c r="B33" s="141" t="s">
        <v>96</v>
      </c>
      <c r="C33" s="142"/>
      <c r="D33" s="142"/>
      <c r="E33" s="142"/>
      <c r="F33" s="109">
        <v>70</v>
      </c>
      <c r="G33" s="109">
        <f t="shared" si="0"/>
        <v>350</v>
      </c>
      <c r="H33" s="120">
        <v>5</v>
      </c>
      <c r="I33" s="143" t="s">
        <v>82</v>
      </c>
      <c r="J33" s="144"/>
    </row>
    <row r="34" spans="1:10" s="106" customFormat="1" ht="30" customHeight="1">
      <c r="A34" s="107">
        <f t="shared" si="1"/>
        <v>12</v>
      </c>
      <c r="B34" s="141" t="s">
        <v>99</v>
      </c>
      <c r="C34" s="142"/>
      <c r="D34" s="142"/>
      <c r="E34" s="142"/>
      <c r="F34" s="109">
        <v>20</v>
      </c>
      <c r="G34" s="109">
        <f t="shared" si="0"/>
        <v>200</v>
      </c>
      <c r="H34" s="120">
        <v>10</v>
      </c>
      <c r="I34" s="143"/>
      <c r="J34" s="144"/>
    </row>
    <row r="35" spans="1:10" s="106" customFormat="1" ht="15.75" customHeight="1">
      <c r="A35" s="107">
        <f t="shared" si="1"/>
        <v>13</v>
      </c>
      <c r="B35" s="152" t="s">
        <v>84</v>
      </c>
      <c r="C35" s="153"/>
      <c r="D35" s="153"/>
      <c r="E35" s="153"/>
      <c r="F35" s="109">
        <v>220</v>
      </c>
      <c r="G35" s="109">
        <f t="shared" si="0"/>
        <v>1100</v>
      </c>
      <c r="H35" s="120">
        <v>5</v>
      </c>
      <c r="I35" s="143" t="s">
        <v>82</v>
      </c>
      <c r="J35" s="144"/>
    </row>
    <row r="36" spans="1:10" s="106" customFormat="1" ht="15.75" customHeight="1">
      <c r="A36" s="107">
        <f t="shared" si="1"/>
        <v>14</v>
      </c>
      <c r="B36" s="141" t="s">
        <v>100</v>
      </c>
      <c r="C36" s="142"/>
      <c r="D36" s="142"/>
      <c r="E36" s="142"/>
      <c r="F36" s="109">
        <v>100</v>
      </c>
      <c r="G36" s="109">
        <f t="shared" si="0"/>
        <v>200</v>
      </c>
      <c r="H36" s="120">
        <v>2</v>
      </c>
      <c r="I36" s="143" t="s">
        <v>101</v>
      </c>
      <c r="J36" s="144"/>
    </row>
    <row r="37" spans="1:10" s="106" customFormat="1" ht="15.75" customHeight="1" thickBot="1">
      <c r="A37" s="107">
        <f t="shared" si="1"/>
        <v>15</v>
      </c>
      <c r="B37" s="148" t="s">
        <v>102</v>
      </c>
      <c r="C37" s="149"/>
      <c r="D37" s="149"/>
      <c r="E37" s="149"/>
      <c r="F37" s="109">
        <v>80</v>
      </c>
      <c r="G37" s="109">
        <f t="shared" si="0"/>
        <v>160</v>
      </c>
      <c r="H37" s="121">
        <v>2</v>
      </c>
      <c r="I37" s="150" t="s">
        <v>101</v>
      </c>
      <c r="J37" s="151"/>
    </row>
    <row r="38" spans="1:10" s="106" customFormat="1" ht="15.75" customHeight="1">
      <c r="A38" s="107">
        <f t="shared" si="1"/>
        <v>16</v>
      </c>
      <c r="B38" s="145" t="s">
        <v>75</v>
      </c>
      <c r="C38" s="146"/>
      <c r="D38" s="146"/>
      <c r="E38" s="147"/>
      <c r="F38" s="109">
        <v>100</v>
      </c>
      <c r="G38" s="109">
        <f t="shared" si="0"/>
        <v>1000</v>
      </c>
      <c r="H38" s="118">
        <v>10</v>
      </c>
      <c r="I38" s="154"/>
      <c r="J38" s="155"/>
    </row>
    <row r="39" spans="1:10" s="106" customFormat="1" ht="15.75" customHeight="1">
      <c r="A39" s="107">
        <f t="shared" si="1"/>
        <v>17</v>
      </c>
      <c r="B39" s="145" t="s">
        <v>93</v>
      </c>
      <c r="C39" s="146"/>
      <c r="D39" s="146"/>
      <c r="E39" s="147"/>
      <c r="F39" s="109">
        <v>180</v>
      </c>
      <c r="G39" s="109">
        <f t="shared" si="0"/>
        <v>1800</v>
      </c>
      <c r="H39" s="119">
        <v>10</v>
      </c>
      <c r="I39" s="115"/>
      <c r="J39" s="116"/>
    </row>
    <row r="40" spans="1:10" s="106" customFormat="1" ht="37.5" customHeight="1">
      <c r="A40" s="107">
        <v>18</v>
      </c>
      <c r="B40" s="141" t="s">
        <v>94</v>
      </c>
      <c r="C40" s="142"/>
      <c r="D40" s="142"/>
      <c r="E40" s="142"/>
      <c r="F40" s="109">
        <v>200</v>
      </c>
      <c r="G40" s="109">
        <f t="shared" si="0"/>
        <v>1000</v>
      </c>
      <c r="H40" s="120">
        <v>5</v>
      </c>
      <c r="I40" s="152"/>
      <c r="J40" s="164"/>
    </row>
    <row r="41" spans="1:10" s="106" customFormat="1" ht="30" customHeight="1">
      <c r="A41" s="107">
        <f t="shared" si="1"/>
        <v>19</v>
      </c>
      <c r="B41" s="141" t="s">
        <v>95</v>
      </c>
      <c r="C41" s="142"/>
      <c r="D41" s="142"/>
      <c r="E41" s="142"/>
      <c r="F41" s="109">
        <v>120</v>
      </c>
      <c r="G41" s="109">
        <f t="shared" si="0"/>
        <v>600</v>
      </c>
      <c r="H41" s="120">
        <v>5</v>
      </c>
      <c r="I41" s="143" t="s">
        <v>82</v>
      </c>
      <c r="J41" s="144"/>
    </row>
    <row r="42" spans="1:10" s="106" customFormat="1" ht="30" customHeight="1">
      <c r="A42" s="107">
        <f t="shared" si="1"/>
        <v>20</v>
      </c>
      <c r="B42" s="141" t="s">
        <v>97</v>
      </c>
      <c r="C42" s="142"/>
      <c r="D42" s="142"/>
      <c r="E42" s="142"/>
      <c r="F42" s="109"/>
      <c r="G42" s="109">
        <f t="shared" si="0"/>
        <v>0</v>
      </c>
      <c r="H42" s="120">
        <v>14</v>
      </c>
      <c r="I42" s="143" t="s">
        <v>98</v>
      </c>
      <c r="J42" s="144"/>
    </row>
    <row r="43" spans="1:10" s="106" customFormat="1" ht="30" customHeight="1">
      <c r="A43" s="107">
        <f t="shared" si="1"/>
        <v>21</v>
      </c>
      <c r="B43" s="141" t="s">
        <v>108</v>
      </c>
      <c r="C43" s="142"/>
      <c r="D43" s="142"/>
      <c r="E43" s="142"/>
      <c r="F43" s="109"/>
      <c r="G43" s="109">
        <f t="shared" si="0"/>
        <v>0</v>
      </c>
      <c r="H43" s="120">
        <v>14</v>
      </c>
      <c r="I43" s="143" t="s">
        <v>98</v>
      </c>
      <c r="J43" s="144"/>
    </row>
    <row r="44" spans="1:10" s="106" customFormat="1" ht="30" customHeight="1">
      <c r="A44" s="122"/>
      <c r="B44" s="141" t="s">
        <v>109</v>
      </c>
      <c r="C44" s="142"/>
      <c r="D44" s="142"/>
      <c r="E44" s="142"/>
      <c r="F44" s="109"/>
      <c r="G44" s="122">
        <f>SUM(G24:G42)</f>
        <v>14680</v>
      </c>
      <c r="H44" s="120"/>
      <c r="I44" s="165"/>
      <c r="J44" s="133"/>
    </row>
    <row r="45" spans="1:10" s="106" customFormat="1" ht="30" customHeight="1">
      <c r="A45" s="122"/>
      <c r="B45" s="156" t="s">
        <v>110</v>
      </c>
      <c r="C45" s="132"/>
      <c r="D45" s="132"/>
      <c r="E45" s="133"/>
      <c r="F45" s="122"/>
      <c r="G45" s="123">
        <f>G44/14</f>
        <v>1048.5714285714287</v>
      </c>
      <c r="H45" s="120"/>
      <c r="I45" s="143"/>
      <c r="J45" s="144"/>
    </row>
    <row r="46" spans="1:10" ht="48.75" customHeight="1">
      <c r="A46" s="193" t="s">
        <v>103</v>
      </c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9" ht="15">
      <c r="A47" s="104"/>
      <c r="B47" s="104"/>
      <c r="C47" s="104"/>
      <c r="D47" s="104"/>
      <c r="E47" s="104"/>
      <c r="F47" s="104"/>
      <c r="G47" s="104"/>
      <c r="H47" s="104"/>
      <c r="I47" s="104"/>
    </row>
    <row r="48" spans="2:10" ht="15">
      <c r="B48" s="181" t="s">
        <v>111</v>
      </c>
      <c r="C48" s="182"/>
      <c r="D48" s="182"/>
      <c r="E48" s="182"/>
      <c r="F48" s="182"/>
      <c r="G48" s="182"/>
      <c r="H48" s="182"/>
      <c r="I48" s="182"/>
      <c r="J48" s="182"/>
    </row>
    <row r="50" spans="2:10" ht="15">
      <c r="B50" s="181" t="s">
        <v>112</v>
      </c>
      <c r="C50" s="182"/>
      <c r="D50" s="182"/>
      <c r="E50" s="182"/>
      <c r="F50" s="182"/>
      <c r="G50" s="182"/>
      <c r="H50" s="182"/>
      <c r="I50" s="182"/>
      <c r="J50" s="182"/>
    </row>
  </sheetData>
  <sheetProtection/>
  <mergeCells count="55">
    <mergeCell ref="B6:J6"/>
    <mergeCell ref="B7:J7"/>
    <mergeCell ref="B8:J8"/>
    <mergeCell ref="A15:J15"/>
    <mergeCell ref="A16:J16"/>
    <mergeCell ref="A17:J17"/>
    <mergeCell ref="I19:J19"/>
    <mergeCell ref="A20:A22"/>
    <mergeCell ref="B20:E22"/>
    <mergeCell ref="F20:F22"/>
    <mergeCell ref="G20:G22"/>
    <mergeCell ref="I20:J22"/>
    <mergeCell ref="H21:H22"/>
    <mergeCell ref="B23:E23"/>
    <mergeCell ref="I23:J23"/>
    <mergeCell ref="I24:J24"/>
    <mergeCell ref="B25:E25"/>
    <mergeCell ref="I25:J25"/>
    <mergeCell ref="B26:E26"/>
    <mergeCell ref="I27:J27"/>
    <mergeCell ref="B28:E28"/>
    <mergeCell ref="I28:J28"/>
    <mergeCell ref="I29:J29"/>
    <mergeCell ref="I30:J30"/>
    <mergeCell ref="B31:E31"/>
    <mergeCell ref="I31:J31"/>
    <mergeCell ref="I32:J32"/>
    <mergeCell ref="B33:E33"/>
    <mergeCell ref="I33:J33"/>
    <mergeCell ref="B34:E34"/>
    <mergeCell ref="I34:J34"/>
    <mergeCell ref="B35:E35"/>
    <mergeCell ref="I35:J35"/>
    <mergeCell ref="B36:E36"/>
    <mergeCell ref="I36:J36"/>
    <mergeCell ref="B37:E37"/>
    <mergeCell ref="I37:J37"/>
    <mergeCell ref="B38:E38"/>
    <mergeCell ref="I38:J38"/>
    <mergeCell ref="B39:E39"/>
    <mergeCell ref="B40:E40"/>
    <mergeCell ref="I40:J40"/>
    <mergeCell ref="B41:E41"/>
    <mergeCell ref="I41:J41"/>
    <mergeCell ref="B42:E42"/>
    <mergeCell ref="I42:J42"/>
    <mergeCell ref="A46:J46"/>
    <mergeCell ref="B48:J48"/>
    <mergeCell ref="B50:J50"/>
    <mergeCell ref="B43:E43"/>
    <mergeCell ref="I43:J43"/>
    <mergeCell ref="B44:E44"/>
    <mergeCell ref="I44:J44"/>
    <mergeCell ref="B45:E45"/>
    <mergeCell ref="I45:J45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41"/>
  <sheetViews>
    <sheetView zoomScalePageLayoutView="0" workbookViewId="0" topLeftCell="A1">
      <selection activeCell="Q22" sqref="Q22"/>
    </sheetView>
  </sheetViews>
  <sheetFormatPr defaultColWidth="9.140625" defaultRowHeight="12.75"/>
  <sheetData>
    <row r="11" spans="1:10" ht="15.75">
      <c r="A11" s="201" t="s">
        <v>52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3" spans="2:8" ht="12.75">
      <c r="B13" s="3" t="s">
        <v>77</v>
      </c>
      <c r="C13" s="3"/>
      <c r="F13" s="3"/>
      <c r="G13" s="3"/>
      <c r="H13" s="3" t="s">
        <v>22</v>
      </c>
    </row>
    <row r="16" spans="1:6" ht="15">
      <c r="A16" s="8" t="s">
        <v>23</v>
      </c>
      <c r="B16" s="8"/>
      <c r="C16" s="8"/>
      <c r="D16" s="8"/>
      <c r="E16" s="8"/>
      <c r="F16" s="9"/>
    </row>
    <row r="17" spans="1:6" ht="15">
      <c r="A17" s="8" t="s">
        <v>24</v>
      </c>
      <c r="B17" s="8"/>
      <c r="C17" s="8"/>
      <c r="D17" s="8"/>
      <c r="E17" s="8"/>
      <c r="F17" s="9"/>
    </row>
    <row r="22" spans="1:11" ht="15">
      <c r="A22" s="7"/>
      <c r="B22" s="2" t="s">
        <v>78</v>
      </c>
      <c r="C22" s="7"/>
      <c r="D22" s="7"/>
      <c r="E22" s="7"/>
      <c r="F22" s="7"/>
      <c r="G22" s="7"/>
      <c r="H22" s="7"/>
      <c r="I22" s="7"/>
      <c r="J22" s="7"/>
      <c r="K22" s="10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10"/>
    </row>
    <row r="24" spans="1:11" ht="15">
      <c r="A24" s="2" t="s">
        <v>79</v>
      </c>
      <c r="B24" s="7"/>
      <c r="C24" s="7"/>
      <c r="D24" s="7"/>
      <c r="E24" s="7"/>
      <c r="F24" s="7"/>
      <c r="G24" s="7"/>
      <c r="H24" s="7"/>
      <c r="I24" s="7"/>
      <c r="J24" s="7"/>
      <c r="K24" s="10"/>
    </row>
    <row r="25" spans="3:11" ht="15">
      <c r="C25" s="7"/>
      <c r="D25" s="7"/>
      <c r="E25" s="7"/>
      <c r="F25" s="7"/>
      <c r="G25" s="7"/>
      <c r="H25" s="7"/>
      <c r="I25" s="7"/>
      <c r="J25" s="7"/>
      <c r="K25" s="10"/>
    </row>
    <row r="26" spans="1:11" ht="15">
      <c r="A26" s="2" t="s">
        <v>80</v>
      </c>
      <c r="B26" s="7"/>
      <c r="C26" s="10"/>
      <c r="D26" s="10"/>
      <c r="E26" s="10"/>
      <c r="F26" s="10"/>
      <c r="G26" s="10"/>
      <c r="H26" s="10"/>
      <c r="I26" s="10"/>
      <c r="J26" s="10"/>
      <c r="K26" s="10"/>
    </row>
    <row r="28" ht="12.75">
      <c r="I28" s="3"/>
    </row>
    <row r="32" spans="1:10" ht="15.75">
      <c r="A32" s="200" t="s">
        <v>51</v>
      </c>
      <c r="B32" s="182"/>
      <c r="C32" s="182"/>
      <c r="D32" s="182"/>
      <c r="E32" s="182"/>
      <c r="F32" s="182"/>
      <c r="G32" s="182"/>
      <c r="H32" s="182"/>
      <c r="I32" s="182"/>
      <c r="J32" s="182"/>
    </row>
    <row r="33" spans="2:8" ht="15">
      <c r="B33" s="7"/>
      <c r="C33" s="7"/>
      <c r="D33" s="7"/>
      <c r="E33" s="7"/>
      <c r="F33" s="7"/>
      <c r="G33" s="7"/>
      <c r="H33" s="7"/>
    </row>
    <row r="41" spans="1:4" ht="12.75">
      <c r="A41" s="6"/>
      <c r="B41" s="6"/>
      <c r="C41" s="6"/>
      <c r="D41" s="6"/>
    </row>
  </sheetData>
  <sheetProtection/>
  <mergeCells count="2">
    <mergeCell ref="A32:J32"/>
    <mergeCell ref="A11:J11"/>
  </mergeCells>
  <printOptions/>
  <pageMargins left="0.3937007874015748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2021-02-16T04:28:26Z</cp:lastPrinted>
  <dcterms:created xsi:type="dcterms:W3CDTF">1996-10-08T23:32:33Z</dcterms:created>
  <dcterms:modified xsi:type="dcterms:W3CDTF">2021-05-19T05:25:27Z</dcterms:modified>
  <cp:category/>
  <cp:version/>
  <cp:contentType/>
  <cp:contentStatus/>
</cp:coreProperties>
</file>